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DC en signature DSAF 1301\CCTP et annexes\"/>
    </mc:Choice>
  </mc:AlternateContent>
  <bookViews>
    <workbookView xWindow="-105" yWindow="-105" windowWidth="23265" windowHeight="12585" tabRatio="894"/>
  </bookViews>
  <sheets>
    <sheet name="Tranches de fréquentation" sheetId="2" r:id="rId1"/>
    <sheet name="Ouverture stands et fluidité" sheetId="15" r:id="rId2"/>
  </sheets>
  <externalReferences>
    <externalReference r:id="rId3"/>
    <externalReference r:id="rId4"/>
  </externalReferences>
  <definedNames>
    <definedName name="__sai1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_sai1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aeveave">#REF!</definedName>
    <definedName name="aevfev">#REF!</definedName>
    <definedName name="avve">#REF!</definedName>
    <definedName name="azefev">#REF!</definedName>
    <definedName name="_xlnm.Database">'[2]Tranche 250-300'!$F$16:$L$120</definedName>
    <definedName name="bjbkjbk">#REF!</definedName>
    <definedName name="budlpt2">"Bouton 1"</definedName>
    <definedName name="coeff">#REF!</definedName>
    <definedName name="datealpes">#REF!</definedName>
    <definedName name="dateanjou">#REF!</definedName>
    <definedName name="dateaquitaine">#REF!</definedName>
    <definedName name="datecotdaz">#REF!</definedName>
    <definedName name="dateluberon">#REF!</definedName>
    <definedName name="datenormandie">#REF!</definedName>
    <definedName name="dateparis">#REF!</definedName>
    <definedName name="dateprovence">#REF!</definedName>
    <definedName name="dsvfsfz">#REF!</definedName>
    <definedName name="eveazfea">#REF!</definedName>
    <definedName name="ezvv">#REF!</definedName>
    <definedName name="_xlnm.Print_Titles" localSheetId="1">'Ouverture stands et fluidité'!$B:$F</definedName>
    <definedName name="jhgjygjyhgbikjb">#REF!</definedName>
    <definedName name="kjhkjh">#REF!</definedName>
    <definedName name="kjkjnbk">#REF!</definedName>
    <definedName name="RR">#REF!</definedName>
    <definedName name="saisie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STATUT">#REF!</definedName>
    <definedName name="svvzev">#REF!</definedName>
    <definedName name="szfz">#REF!</definedName>
    <definedName name="Z_86B7C514_101E_4A81_9668_DEF1E38F01A1_.wvu.PrintArea" localSheetId="1" hidden="1">'Ouverture stands et fluidité'!$B$1:$M$16</definedName>
    <definedName name="Z_86B7C514_101E_4A81_9668_DEF1E38F01A1_.wvu.PrintArea" localSheetId="0" hidden="1">'Tranches de fréquentation'!$C$1:$G$7</definedName>
    <definedName name="Z_86B7C514_101E_4A81_9668_DEF1E38F01A1_.wvu.PrintTitles" localSheetId="1" hidden="1">'Ouverture stands et fluidité'!$B:$F</definedName>
    <definedName name="zev">#REF!</definedName>
    <definedName name="zfazza">#REF!</definedName>
    <definedName name="_xlnm.Print_Area" localSheetId="1">'Ouverture stands et fluidité'!$B$1:$M$16</definedName>
    <definedName name="_xlnm.Print_Area" localSheetId="0">'Tranches de fréquentation'!$B$1:$O$8</definedName>
  </definedNames>
  <calcPr calcId="162913"/>
  <customWorkbookViews>
    <customWorkbookView name="Raphael CHAUVET - Affichage personnalisé" guid="{86B7C514-101E-4A81-9668-DEF1E38F01A1}" mergeInterval="0" personalView="1" maximized="1" xWindow="1358" yWindow="-157" windowWidth="1936" windowHeight="1096" tabRatio="894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5" l="1"/>
  <c r="D5" i="15"/>
  <c r="D6" i="2" l="1"/>
  <c r="E4" i="2"/>
  <c r="E6" i="2" s="1"/>
  <c r="F4" i="2" l="1"/>
  <c r="F5" i="2"/>
  <c r="G5" i="2" s="1"/>
  <c r="H5" i="2" s="1"/>
  <c r="I5" i="2" s="1"/>
  <c r="J5" i="2" s="1"/>
  <c r="K5" i="2" s="1"/>
  <c r="L5" i="2" s="1"/>
  <c r="M5" i="2" s="1"/>
  <c r="N5" i="2" s="1"/>
  <c r="O5" i="2" s="1"/>
  <c r="E6" i="15"/>
  <c r="D6" i="15"/>
  <c r="D7" i="15"/>
  <c r="E7" i="15"/>
  <c r="D8" i="15"/>
  <c r="E8" i="15"/>
  <c r="D9" i="15"/>
  <c r="E9" i="15"/>
  <c r="D10" i="15"/>
  <c r="E10" i="15"/>
  <c r="D11" i="15"/>
  <c r="E11" i="15"/>
  <c r="D12" i="15"/>
  <c r="E12" i="15"/>
  <c r="D13" i="15"/>
  <c r="E13" i="15"/>
  <c r="D14" i="15"/>
  <c r="E14" i="15"/>
  <c r="D15" i="15"/>
  <c r="E15" i="15"/>
  <c r="D16" i="15"/>
  <c r="E16" i="15"/>
  <c r="F6" i="2" l="1"/>
  <c r="G4" i="2"/>
  <c r="C5" i="15"/>
  <c r="G6" i="2" l="1"/>
  <c r="H4" i="2"/>
  <c r="C6" i="15"/>
  <c r="H6" i="2" l="1"/>
  <c r="I4" i="2"/>
  <c r="C7" i="15"/>
  <c r="I6" i="2" l="1"/>
  <c r="J4" i="2"/>
  <c r="C8" i="15"/>
  <c r="J6" i="2" l="1"/>
  <c r="K4" i="2"/>
  <c r="C9" i="15"/>
  <c r="K6" i="2" l="1"/>
  <c r="L4" i="2"/>
  <c r="C10" i="15"/>
  <c r="L6" i="2" l="1"/>
  <c r="M4" i="2"/>
  <c r="C11" i="15"/>
  <c r="M6" i="2" l="1"/>
  <c r="N4" i="2"/>
  <c r="C12" i="15"/>
  <c r="C13" i="15"/>
  <c r="O4" i="2" l="1"/>
  <c r="O6" i="2" s="1"/>
  <c r="N6" i="2"/>
  <c r="C14" i="15" l="1"/>
  <c r="C15" i="15" l="1"/>
  <c r="C16" i="15" l="1"/>
  <c r="B16" i="15" l="1"/>
  <c r="B15" i="15"/>
  <c r="B14" i="15"/>
  <c r="B13" i="15"/>
  <c r="B12" i="15"/>
  <c r="B11" i="15"/>
  <c r="B10" i="15"/>
  <c r="B9" i="15"/>
  <c r="B8" i="15"/>
  <c r="B7" i="15"/>
  <c r="B6" i="15"/>
  <c r="B5" i="15"/>
</calcChain>
</file>

<file path=xl/sharedStrings.xml><?xml version="1.0" encoding="utf-8"?>
<sst xmlns="http://schemas.openxmlformats.org/spreadsheetml/2006/main" count="115" uniqueCount="37">
  <si>
    <t>Tranche 1</t>
  </si>
  <si>
    <t>Tranche 2</t>
  </si>
  <si>
    <t>Tranche 3</t>
  </si>
  <si>
    <t>Tranche 4</t>
  </si>
  <si>
    <t>Tranche 5</t>
  </si>
  <si>
    <t>Tranche 6</t>
  </si>
  <si>
    <t>ouvert</t>
  </si>
  <si>
    <t>libre service</t>
  </si>
  <si>
    <t>fermé</t>
  </si>
  <si>
    <t>Tranche 7</t>
  </si>
  <si>
    <t>Tranche 8</t>
  </si>
  <si>
    <t>Tranche 9</t>
  </si>
  <si>
    <t>Tranche 10</t>
  </si>
  <si>
    <t>Nbre de stands ouverts</t>
  </si>
  <si>
    <t>Nbre de stands fermés</t>
  </si>
  <si>
    <t>Nbre de caisses ouvertes</t>
  </si>
  <si>
    <t>Tranche 11</t>
  </si>
  <si>
    <t>Tranche 12</t>
  </si>
  <si>
    <t>Annexe : Ouverture stands, caisses et cafétéria</t>
  </si>
  <si>
    <t>Tranches</t>
  </si>
  <si>
    <t>Tranches de fréquentation</t>
  </si>
  <si>
    <t>Légumes en libre-service</t>
  </si>
  <si>
    <r>
      <t xml:space="preserve">Fréquentation totale
hors congés scolaires de la Zone C
</t>
    </r>
    <r>
      <rPr>
        <sz val="12"/>
        <color theme="1"/>
        <rFont val="Marianne Light"/>
      </rPr>
      <t xml:space="preserve">
(formules repas self, contremarques self,
tickets repas self vendus à la cafeteria et formules subventionnées cafeteria)</t>
    </r>
  </si>
  <si>
    <t>Freq moyenne /jour</t>
  </si>
  <si>
    <t>Stand 1
à gauche en entrant</t>
  </si>
  <si>
    <t>Stand 2
îlot central</t>
  </si>
  <si>
    <t>Stand 3
grillades</t>
  </si>
  <si>
    <t>Stand 4
pâtes pizzas…</t>
  </si>
  <si>
    <t>Stand 5
côté fenêtre rue</t>
  </si>
  <si>
    <t>fermée</t>
  </si>
  <si>
    <t>8h-15h</t>
  </si>
  <si>
    <t>8h-17h
vendr : 9h-16h</t>
  </si>
  <si>
    <t>8h-17h
vendr : 8h-16h</t>
  </si>
  <si>
    <t>Cafétéria (fermée ou horaires)</t>
  </si>
  <si>
    <t>Fréquentation journalière minimum</t>
  </si>
  <si>
    <t>Fréquentation journalière maximum</t>
  </si>
  <si>
    <t>Fréquentation journalière 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</si>
</sst>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11"/>
      <name val="Arial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Marianne Light"/>
    </font>
    <font>
      <b/>
      <sz val="14"/>
      <color theme="1"/>
      <name val="Marianne Light"/>
    </font>
    <font>
      <sz val="11"/>
      <color theme="1"/>
      <name val="Marianne Light"/>
    </font>
    <font>
      <b/>
      <sz val="12"/>
      <color theme="1"/>
      <name val="Marianne Light"/>
    </font>
    <font>
      <sz val="12"/>
      <color indexed="8"/>
      <name val="Marianne Light"/>
    </font>
    <font>
      <b/>
      <sz val="12"/>
      <color indexed="8"/>
      <name val="Marianne Light"/>
    </font>
    <font>
      <sz val="20"/>
      <color indexed="8"/>
      <name val="Marianne Light"/>
    </font>
    <font>
      <b/>
      <sz val="20"/>
      <color indexed="8"/>
      <name val="Marianne Light"/>
    </font>
    <font>
      <b/>
      <sz val="16"/>
      <name val="Marianne Light"/>
    </font>
    <font>
      <b/>
      <u/>
      <sz val="12"/>
      <name val="Marianne Light"/>
    </font>
    <font>
      <sz val="11"/>
      <color theme="0"/>
      <name val="Marianne Light"/>
    </font>
    <font>
      <b/>
      <sz val="12"/>
      <name val="Marianne Light"/>
    </font>
    <font>
      <b/>
      <sz val="14"/>
      <name val="Marianne Light"/>
    </font>
    <font>
      <sz val="12"/>
      <color theme="1"/>
      <name val="Marianne Light"/>
    </font>
    <font>
      <sz val="10"/>
      <name val="Marianne Light"/>
    </font>
    <font>
      <b/>
      <u/>
      <sz val="11"/>
      <name val="Marianne Light"/>
    </font>
    <font>
      <sz val="14"/>
      <color theme="1"/>
      <name val="Marianne Light"/>
    </font>
    <font>
      <b/>
      <sz val="10"/>
      <color indexed="8"/>
      <name val="Marianne Light"/>
    </font>
    <font>
      <sz val="10"/>
      <color indexed="8"/>
      <name val="Marianne Light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hair">
        <color theme="0" tint="-0.14999847407452621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</borders>
  <cellStyleXfs count="16">
    <xf numFmtId="0" fontId="0" fillId="0" borderId="0"/>
    <xf numFmtId="0" fontId="2" fillId="0" borderId="0">
      <alignment vertical="top"/>
    </xf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7">
    <xf numFmtId="0" fontId="0" fillId="0" borderId="0" xfId="0"/>
    <xf numFmtId="0" fontId="9" fillId="2" borderId="0" xfId="0" applyFont="1" applyFill="1"/>
    <xf numFmtId="0" fontId="9" fillId="2" borderId="0" xfId="0" applyFont="1" applyFill="1" applyAlignment="1">
      <alignment horizontal="center"/>
    </xf>
    <xf numFmtId="165" fontId="12" fillId="6" borderId="6" xfId="15" applyNumberFormat="1" applyFont="1" applyFill="1" applyBorder="1" applyAlignment="1">
      <alignment horizontal="left" vertical="center" indent="1"/>
    </xf>
    <xf numFmtId="0" fontId="13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9" fillId="2" borderId="0" xfId="0" applyFont="1" applyFill="1" applyProtection="1"/>
    <xf numFmtId="0" fontId="9" fillId="3" borderId="0" xfId="0" applyFont="1" applyFill="1" applyProtection="1"/>
    <xf numFmtId="0" fontId="17" fillId="3" borderId="0" xfId="0" applyFont="1" applyFill="1" applyProtection="1"/>
    <xf numFmtId="0" fontId="17" fillId="3" borderId="0" xfId="0" applyFont="1" applyFill="1" applyAlignment="1" applyProtection="1">
      <alignment horizontal="center"/>
    </xf>
    <xf numFmtId="0" fontId="9" fillId="2" borderId="0" xfId="0" applyFont="1" applyFill="1" applyAlignment="1" applyProtection="1">
      <alignment horizontal="center"/>
    </xf>
    <xf numFmtId="0" fontId="7" fillId="2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19" fillId="4" borderId="0" xfId="0" applyFont="1" applyFill="1" applyAlignment="1" applyProtection="1">
      <alignment horizontal="center" vertical="center" wrapText="1"/>
    </xf>
    <xf numFmtId="0" fontId="19" fillId="4" borderId="0" xfId="0" applyFont="1" applyFill="1" applyAlignment="1" applyProtection="1">
      <alignment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22" fillId="4" borderId="0" xfId="2" applyFont="1" applyFill="1" applyProtection="1"/>
    <xf numFmtId="0" fontId="8" fillId="2" borderId="0" xfId="0" applyFont="1" applyFill="1" applyAlignment="1" applyProtection="1">
      <alignment vertical="center"/>
    </xf>
    <xf numFmtId="0" fontId="17" fillId="3" borderId="3" xfId="0" applyFont="1" applyFill="1" applyBorder="1" applyAlignment="1" applyProtection="1">
      <alignment wrapText="1"/>
    </xf>
    <xf numFmtId="0" fontId="17" fillId="3" borderId="0" xfId="0" applyFont="1" applyFill="1" applyBorder="1" applyAlignment="1" applyProtection="1">
      <alignment wrapText="1"/>
    </xf>
    <xf numFmtId="0" fontId="17" fillId="3" borderId="0" xfId="0" applyFont="1" applyFill="1" applyBorder="1" applyProtection="1"/>
    <xf numFmtId="0" fontId="24" fillId="3" borderId="0" xfId="0" applyFont="1" applyFill="1" applyAlignment="1" applyProtection="1">
      <alignment horizontal="center"/>
    </xf>
    <xf numFmtId="0" fontId="25" fillId="3" borderId="0" xfId="0" applyFont="1" applyFill="1" applyAlignment="1" applyProtection="1">
      <alignment wrapText="1"/>
    </xf>
    <xf numFmtId="0" fontId="9" fillId="2" borderId="0" xfId="0" applyFont="1" applyFill="1" applyAlignment="1" applyProtection="1">
      <alignment wrapText="1"/>
    </xf>
    <xf numFmtId="0" fontId="11" fillId="2" borderId="0" xfId="0" applyFont="1" applyFill="1" applyAlignment="1" applyProtection="1">
      <alignment vertical="center"/>
    </xf>
    <xf numFmtId="0" fontId="18" fillId="4" borderId="1" xfId="0" applyFont="1" applyFill="1" applyBorder="1" applyAlignment="1" applyProtection="1">
      <alignment horizontal="center" vertical="center"/>
    </xf>
    <xf numFmtId="0" fontId="21" fillId="3" borderId="0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indent="1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vertical="center"/>
    </xf>
    <xf numFmtId="0" fontId="9" fillId="3" borderId="0" xfId="0" applyFont="1" applyFill="1" applyBorder="1" applyProtection="1"/>
    <xf numFmtId="0" fontId="12" fillId="9" borderId="1" xfId="0" applyFont="1" applyFill="1" applyBorder="1" applyAlignment="1" applyProtection="1">
      <alignment horizontal="center" vertical="center" wrapText="1"/>
    </xf>
    <xf numFmtId="0" fontId="12" fillId="9" borderId="4" xfId="0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center" vertical="center" wrapText="1"/>
      <protection locked="0"/>
    </xf>
    <xf numFmtId="0" fontId="15" fillId="4" borderId="0" xfId="0" applyFont="1" applyFill="1" applyAlignment="1" applyProtection="1">
      <alignment vertical="center"/>
    </xf>
    <xf numFmtId="0" fontId="23" fillId="2" borderId="0" xfId="0" applyFont="1" applyFill="1" applyAlignment="1">
      <alignment horizontal="center" wrapText="1"/>
    </xf>
    <xf numFmtId="0" fontId="23" fillId="2" borderId="0" xfId="0" applyFont="1" applyFill="1" applyAlignment="1">
      <alignment wrapText="1"/>
    </xf>
    <xf numFmtId="0" fontId="8" fillId="5" borderId="5" xfId="0" applyFont="1" applyFill="1" applyBorder="1" applyAlignment="1">
      <alignment horizontal="center" vertical="center" wrapText="1"/>
    </xf>
    <xf numFmtId="165" fontId="12" fillId="7" borderId="6" xfId="15" applyNumberFormat="1" applyFont="1" applyFill="1" applyBorder="1" applyAlignment="1">
      <alignment horizontal="left" vertical="center" indent="1"/>
    </xf>
    <xf numFmtId="165" fontId="12" fillId="8" borderId="6" xfId="15" applyNumberFormat="1" applyFont="1" applyFill="1" applyBorder="1" applyAlignment="1">
      <alignment horizontal="left" vertical="center" indent="1"/>
    </xf>
    <xf numFmtId="0" fontId="9" fillId="2" borderId="0" xfId="0" applyFont="1" applyFill="1" applyAlignment="1">
      <alignment horizontal="center" vertical="center" wrapText="1"/>
    </xf>
    <xf numFmtId="0" fontId="12" fillId="7" borderId="6" xfId="0" applyFont="1" applyFill="1" applyBorder="1" applyAlignment="1">
      <alignment horizontal="left" vertical="center" wrapText="1" indent="1"/>
    </xf>
    <xf numFmtId="0" fontId="12" fillId="6" borderId="6" xfId="0" applyFont="1" applyFill="1" applyBorder="1" applyAlignment="1">
      <alignment horizontal="left" vertical="center" wrapText="1" indent="1"/>
    </xf>
    <xf numFmtId="0" fontId="12" fillId="8" borderId="6" xfId="0" applyFont="1" applyFill="1" applyBorder="1" applyAlignment="1">
      <alignment horizontal="left" vertical="center" wrapText="1" indent="1"/>
    </xf>
    <xf numFmtId="0" fontId="21" fillId="0" borderId="8" xfId="0" applyFont="1" applyFill="1" applyBorder="1" applyAlignment="1" applyProtection="1">
      <alignment horizontal="center" vertical="center" wrapText="1"/>
      <protection locked="0"/>
    </xf>
    <xf numFmtId="0" fontId="12" fillId="9" borderId="7" xfId="0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center" vertical="center" wrapText="1"/>
      <protection locked="0"/>
    </xf>
    <xf numFmtId="0" fontId="18" fillId="4" borderId="2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11" fillId="10" borderId="1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 wrapText="1"/>
    </xf>
    <xf numFmtId="0" fontId="11" fillId="11" borderId="1" xfId="0" applyFont="1" applyFill="1" applyBorder="1" applyAlignment="1" applyProtection="1">
      <alignment horizontal="center" vertical="center"/>
    </xf>
    <xf numFmtId="0" fontId="11" fillId="12" borderId="1" xfId="0" applyFont="1" applyFill="1" applyBorder="1" applyAlignment="1" applyProtection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</cellXfs>
  <cellStyles count="16">
    <cellStyle name="Lien hypertexte" xfId="2" builtinId="8"/>
    <cellStyle name="Milliers" xfId="15" builtinId="3"/>
    <cellStyle name="Milliers 2" xfId="5"/>
    <cellStyle name="Milliers 2 2" xfId="14"/>
    <cellStyle name="Milliers 2 3" xfId="11"/>
    <cellStyle name="Milliers 2 6" xfId="3"/>
    <cellStyle name="Milliers 2 6 2" xfId="13"/>
    <cellStyle name="Milliers 2 6 3" xfId="10"/>
    <cellStyle name="Milliers 3" xfId="12"/>
    <cellStyle name="Milliers 4" xfId="9"/>
    <cellStyle name="Normal" xfId="0" builtinId="0"/>
    <cellStyle name="Normal 2" xfId="1"/>
    <cellStyle name="Normal 2 2" xfId="7"/>
    <cellStyle name="Normal 2 4" xfId="8"/>
    <cellStyle name="Normal 3" xfId="4"/>
    <cellStyle name="Pourcentage 2" xfId="6"/>
  </cellStyles>
  <dxfs count="4">
    <dxf>
      <fill>
        <patternFill>
          <bgColor rgb="FFF2DCDB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2DCDB"/>
        </patternFill>
      </fill>
    </dxf>
  </dxfs>
  <tableStyles count="0" defaultTableStyle="TableStyleMedium9" defaultPivotStyle="PivotStyleLight16"/>
  <colors>
    <mruColors>
      <color rgb="FFFFFFCC"/>
      <color rgb="FFF2DCDB"/>
      <color rgb="FFCCFFCC"/>
      <color rgb="FF2B4A8A"/>
      <color rgb="FF7ACBF6"/>
      <color rgb="FFFFC0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LGFSV01\Partage\Etudes\Commun\MISE%20A%20JOUR%20CHIFFRAG\Chiffrag09\Base\Denree\LPG%20exemples\Alma%20consulting\Cadre%20de%20r&#233;ponse\Prixent-071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LGFSV01\Partage\Etudes\Commun\MISE%20A%20JOUR%20CHIFFRAG\Chiffrag09\Base\Denree\LPG%20exemples\Charrat\PRIXENTDanone%20si&#232;ge-0606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G"/>
      <sheetName val="Récapitulatif"/>
      <sheetName val="Frais de personnel (0)"/>
      <sheetName val="Frais de siège (0)"/>
      <sheetName val="Investissements (0)"/>
      <sheetName val="Frais d'exploitation (0)"/>
      <sheetName val="récapitulatif (0)"/>
      <sheetName val="Frais de personnel (1)"/>
      <sheetName val="Frais de siège (1)"/>
      <sheetName val="Investissements (1)"/>
      <sheetName val="Frais d'exploitation (1)"/>
      <sheetName val="récapitulatif (1)"/>
      <sheetName val="Frais de personnel (2)"/>
      <sheetName val="Frais de siège (2)"/>
      <sheetName val="Investissements (2)"/>
      <sheetName val="Frais d'exploitation (2)"/>
      <sheetName val="récapitulatif (2)"/>
      <sheetName val="Frais de personnel (3)"/>
      <sheetName val="Frais de siège (3)"/>
      <sheetName val="Investissements (3)"/>
      <sheetName val="Frais d'exploitation (3)"/>
      <sheetName val="récapitulatif (3)"/>
      <sheetName val="Frais de personnel (4)"/>
      <sheetName val="Frais de siège (4)"/>
      <sheetName val="Investissements (4)"/>
      <sheetName val="Frais d'exploitation (4)"/>
      <sheetName val="récapitulatif (4)"/>
      <sheetName val="Frais de personnel (5)"/>
      <sheetName val="Frais de siège (5)"/>
      <sheetName val="Investissements (5)"/>
      <sheetName val="Frais d'exploitation (5)"/>
      <sheetName val="récapitulatif (5)"/>
      <sheetName val="Page de Garde"/>
      <sheetName val="TC -4"/>
      <sheetName val="TC -3"/>
      <sheetName val="TC -2"/>
      <sheetName val="TC -1"/>
      <sheetName val="Tranche 351-400"/>
      <sheetName val="TC +1"/>
      <sheetName val="TC +2"/>
      <sheetName val="TC +3"/>
      <sheetName val="TC +4"/>
      <sheetName val="AMORTISSEMENT"/>
      <sheetName val="BUDGET"/>
      <sheetName val="Impr Perso TC -3"/>
      <sheetName val="Impr Perso TC -4"/>
      <sheetName val="Impr Perso TC -2"/>
      <sheetName val="Impr Perso TC -1"/>
      <sheetName val="Impr Perso Tranche 450-500"/>
      <sheetName val="Impr Perso TC +1"/>
      <sheetName val="Impr Perso TC +2"/>
      <sheetName val="Impr Perso TC +3"/>
      <sheetName val="Impr Exploit TC -3"/>
      <sheetName val="Impr Exploit TC -2"/>
      <sheetName val="Impr Exploit TC -1"/>
      <sheetName val="Impr Exploit Tranche 450-500"/>
      <sheetName val="Impr Exploit TC +1"/>
      <sheetName val="Impr Exploit TC +2"/>
      <sheetName val="Impr Exploit TC +3"/>
      <sheetName val="Imprime TC -4"/>
      <sheetName val="Imprime TC -3"/>
      <sheetName val="Imprime TC -2"/>
      <sheetName val="Imprime TC -1"/>
      <sheetName val="Imprime Tranche 450-500"/>
      <sheetName val="Imprime TC +1"/>
      <sheetName val="Imprime TC +2"/>
      <sheetName val="Imprime TC +3"/>
      <sheetName val="Impr Perso TC +4"/>
      <sheetName val="Impr Exploit TC -4"/>
      <sheetName val="Impr Exploit TC +4"/>
      <sheetName val="Imprime TC +4"/>
      <sheetName val="SALAIRES"/>
      <sheetName val="Offres en ligne"/>
      <sheetName val="CDG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1">
          <cell r="A1" t="str">
            <v>OPAC</v>
          </cell>
        </row>
        <row r="7">
          <cell r="D7">
            <v>351</v>
          </cell>
        </row>
        <row r="8">
          <cell r="D8">
            <v>400</v>
          </cell>
        </row>
        <row r="22">
          <cell r="B22">
            <v>1</v>
          </cell>
        </row>
        <row r="24">
          <cell r="H24">
            <v>247.5</v>
          </cell>
        </row>
        <row r="26">
          <cell r="H26">
            <v>1</v>
          </cell>
        </row>
        <row r="27">
          <cell r="H27">
            <v>1</v>
          </cell>
        </row>
        <row r="28">
          <cell r="B28">
            <v>1</v>
          </cell>
        </row>
        <row r="30">
          <cell r="B30">
            <v>1</v>
          </cell>
        </row>
        <row r="32">
          <cell r="H32">
            <v>1</v>
          </cell>
        </row>
        <row r="36">
          <cell r="H36">
            <v>1</v>
          </cell>
        </row>
        <row r="39">
          <cell r="H39">
            <v>1</v>
          </cell>
        </row>
        <row r="40">
          <cell r="H40">
            <v>1</v>
          </cell>
        </row>
        <row r="43">
          <cell r="B43">
            <v>1</v>
          </cell>
        </row>
        <row r="45">
          <cell r="B45">
            <v>2</v>
          </cell>
        </row>
        <row r="47">
          <cell r="H47">
            <v>1</v>
          </cell>
        </row>
        <row r="48">
          <cell r="H48">
            <v>1</v>
          </cell>
        </row>
        <row r="52">
          <cell r="H52">
            <v>1</v>
          </cell>
        </row>
        <row r="53">
          <cell r="H53">
            <v>1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TC -3"/>
      <sheetName val="TC -2"/>
      <sheetName val="Tranche 200-250"/>
      <sheetName val="Tranche 250-300"/>
      <sheetName val="TC +1"/>
      <sheetName val="TC +2"/>
      <sheetName val="TC +3"/>
      <sheetName val="AMORTISSEMENT"/>
      <sheetName val="BUDGET"/>
      <sheetName val="A A trame horaire restaurant"/>
      <sheetName val="A B synthese des frais de pers."/>
      <sheetName val="A C  Autres charges d'expl."/>
      <sheetName val="A D synthese cout d'exploit."/>
      <sheetName val="A E Engagement de prix recettes"/>
      <sheetName val="A F materiel fourni par prest"/>
      <sheetName val="A J materiel manquant"/>
      <sheetName val="LPG SIEGE DANONE"/>
      <sheetName val="Impr Perso TC -3"/>
      <sheetName val="Impr Perso TC -2"/>
      <sheetName val="Impr Perso TC -1"/>
      <sheetName val="Impr Perso Tranche 450-500"/>
      <sheetName val="Impr Perso TC +1"/>
      <sheetName val="Impr Perso TC +2"/>
      <sheetName val="Impr Perso TC +3"/>
      <sheetName val="Impr Exploit TC -3"/>
      <sheetName val="Impr Exploit TC -2"/>
      <sheetName val="Impr Exploit TC -1"/>
      <sheetName val="Impr Exploit Tranche 450-500"/>
      <sheetName val="Impr Exploit TC +1"/>
      <sheetName val="Impr Exploit TC +2"/>
      <sheetName val="Impr Exploit TC +3"/>
      <sheetName val="Imprime TC -3"/>
      <sheetName val="Imprime TC -2"/>
      <sheetName val="Imprime TC -1"/>
      <sheetName val="Imprime Tranche 450-500"/>
      <sheetName val="Imprime TC +1"/>
      <sheetName val="Imprime TC +2"/>
      <sheetName val="Imprime TC +3"/>
      <sheetName val="SALAIRES"/>
      <sheetName val="Offres en ligne"/>
      <sheetName val="CDG"/>
      <sheetName val="Macro1"/>
    </sheetNames>
    <sheetDataSet>
      <sheetData sheetId="0"/>
      <sheetData sheetId="1"/>
      <sheetData sheetId="2"/>
      <sheetData sheetId="3"/>
      <sheetData sheetId="4">
        <row r="16">
          <cell r="I16" t="str">
            <v>para 1</v>
          </cell>
          <cell r="J16" t="str">
            <v>para 2</v>
          </cell>
          <cell r="K16" t="str">
            <v>para 3</v>
          </cell>
          <cell r="L16" t="str">
            <v>COUT EURO</v>
          </cell>
        </row>
        <row r="17">
          <cell r="L17" t="str">
            <v>MOIS</v>
          </cell>
        </row>
        <row r="18">
          <cell r="G18" t="str">
            <v>BATIMENT</v>
          </cell>
        </row>
        <row r="19">
          <cell r="F19">
            <v>0</v>
          </cell>
          <cell r="G19" t="str">
            <v>REDEVANCE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F20">
            <v>0</v>
          </cell>
          <cell r="G20" t="str">
            <v>ENTRETIEN GROS OEUVRE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G21" t="str">
            <v>ENTRETIEN 2nd OEUVRE</v>
          </cell>
          <cell r="J21">
            <v>0</v>
          </cell>
          <cell r="K21">
            <v>0</v>
          </cell>
          <cell r="L21">
            <v>0</v>
          </cell>
        </row>
        <row r="22">
          <cell r="F22">
            <v>26.313067223138461</v>
          </cell>
          <cell r="G22" t="str">
            <v>INVESTISSEMENT GROS MATERIEL</v>
          </cell>
          <cell r="I22">
            <v>0</v>
          </cell>
        </row>
        <row r="23">
          <cell r="I23">
            <v>0</v>
          </cell>
        </row>
        <row r="24">
          <cell r="G24" t="str">
            <v>ENTRETIEN / MAINTENANCE</v>
          </cell>
          <cell r="H24">
            <v>247.5</v>
          </cell>
        </row>
        <row r="25">
          <cell r="G25" t="str">
            <v>Age du Matériel :</v>
          </cell>
          <cell r="J25" t="str">
            <v>1 à 3 ans</v>
          </cell>
        </row>
        <row r="26">
          <cell r="G26" t="str">
            <v>MAINTENANCE PREVENTIVE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20.886337475138465</v>
          </cell>
          <cell r="G27" t="str">
            <v>MAINTENANCE CURATIVE</v>
          </cell>
          <cell r="H27">
            <v>1</v>
          </cell>
          <cell r="J27">
            <v>8.3333333333333329E-2</v>
          </cell>
          <cell r="K27">
            <v>5250</v>
          </cell>
          <cell r="L27">
            <v>437.5</v>
          </cell>
        </row>
        <row r="28">
          <cell r="F28">
            <v>0</v>
          </cell>
          <cell r="G28" t="str">
            <v>PIECES DETACHEES</v>
          </cell>
          <cell r="H28">
            <v>1</v>
          </cell>
          <cell r="J28">
            <v>8.3333333333333329E-2</v>
          </cell>
          <cell r="K28">
            <v>4880</v>
          </cell>
          <cell r="L28">
            <v>406.66666666666663</v>
          </cell>
        </row>
        <row r="29">
          <cell r="F29">
            <v>18.77822815645623</v>
          </cell>
          <cell r="G29" t="str">
            <v>INVESTISSEMENT PETIT MATERIEL</v>
          </cell>
          <cell r="J29">
            <v>0</v>
          </cell>
          <cell r="K29">
            <v>0</v>
          </cell>
        </row>
        <row r="30">
          <cell r="F30">
            <v>0</v>
          </cell>
          <cell r="G30" t="str">
            <v>RENOUV  PETIT MAT CUISINE</v>
          </cell>
          <cell r="H30">
            <v>1</v>
          </cell>
          <cell r="I30">
            <v>8.3333333333333329E-2</v>
          </cell>
          <cell r="J30">
            <v>0.1</v>
          </cell>
          <cell r="K30">
            <v>16</v>
          </cell>
          <cell r="L30">
            <v>40</v>
          </cell>
        </row>
        <row r="31">
          <cell r="F31">
            <v>16.326770864148539</v>
          </cell>
          <cell r="G31" t="str">
            <v>RENOUV  PETIT MAT  DISTRIB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F32">
            <v>0</v>
          </cell>
          <cell r="G32" t="str">
            <v>RENOUV  PETIT MAT  DISTRIB - IC</v>
          </cell>
          <cell r="H32">
            <v>1</v>
          </cell>
          <cell r="I32">
            <v>8.3333333333333329E-2</v>
          </cell>
          <cell r="J32">
            <v>0.3</v>
          </cell>
          <cell r="K32">
            <v>51</v>
          </cell>
          <cell r="L32">
            <v>382.5</v>
          </cell>
        </row>
        <row r="33">
          <cell r="F33">
            <v>0</v>
          </cell>
          <cell r="G33" t="str">
            <v>RENOUV PETIT MAT CAFET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F34">
            <v>0</v>
          </cell>
          <cell r="J34">
            <v>0</v>
          </cell>
          <cell r="K34">
            <v>0</v>
          </cell>
        </row>
        <row r="35">
          <cell r="F35">
            <v>0</v>
          </cell>
          <cell r="G35" t="str">
            <v>APAVE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F36">
            <v>0</v>
          </cell>
          <cell r="G36" t="str">
            <v>BAC A GRAISSE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F37">
            <v>0</v>
          </cell>
          <cell r="G37" t="str">
            <v>FOSSE RELEVAGE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F38">
            <v>0</v>
          </cell>
          <cell r="G38" t="str">
            <v>SEPARATEUR HYDROCARBURE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F39">
            <v>0</v>
          </cell>
          <cell r="G39" t="str">
            <v>NETTOYAGE HOTTES</v>
          </cell>
          <cell r="H39">
            <v>1</v>
          </cell>
          <cell r="I39">
            <v>8.3333333333333329E-2</v>
          </cell>
          <cell r="J39">
            <v>1</v>
          </cell>
          <cell r="K39">
            <v>1550</v>
          </cell>
          <cell r="L39">
            <v>129.16666666666666</v>
          </cell>
        </row>
        <row r="40">
          <cell r="F40">
            <v>0</v>
          </cell>
          <cell r="G40" t="str">
            <v>FILTRES</v>
          </cell>
          <cell r="H40">
            <v>1</v>
          </cell>
          <cell r="I40">
            <v>2</v>
          </cell>
          <cell r="J40">
            <v>12</v>
          </cell>
          <cell r="K40">
            <v>5.5</v>
          </cell>
          <cell r="L40">
            <v>132</v>
          </cell>
        </row>
        <row r="41">
          <cell r="F41">
            <v>0</v>
          </cell>
          <cell r="G41" t="str">
            <v>MONTE CHARGE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F42">
            <v>0</v>
          </cell>
          <cell r="G42" t="str">
            <v>EXTINCTEURS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F43">
            <v>15.713906541071616</v>
          </cell>
          <cell r="J43">
            <v>0</v>
          </cell>
          <cell r="K43">
            <v>0</v>
          </cell>
        </row>
        <row r="44">
          <cell r="F44">
            <v>0</v>
          </cell>
          <cell r="G44" t="str">
            <v>NETTOYAGE MURS CUISINE ET ANNEXE (1 X AN)</v>
          </cell>
          <cell r="H44">
            <v>1</v>
          </cell>
          <cell r="I44">
            <v>8.3333333333333329E-2</v>
          </cell>
          <cell r="J44">
            <v>210</v>
          </cell>
          <cell r="K44">
            <v>1.9096200000000001</v>
          </cell>
          <cell r="L44">
            <v>33.418350000000004</v>
          </cell>
        </row>
        <row r="45">
          <cell r="F45">
            <v>16.84881988223658</v>
          </cell>
          <cell r="G45" t="str">
            <v>NETTOYAGE PLAFONDS(1 X AN)</v>
          </cell>
          <cell r="H45">
            <v>1</v>
          </cell>
          <cell r="I45">
            <v>8.3333333333333329E-2</v>
          </cell>
          <cell r="J45">
            <v>410</v>
          </cell>
          <cell r="K45">
            <v>2.2278900000000004</v>
          </cell>
          <cell r="L45">
            <v>76.119575000000012</v>
          </cell>
        </row>
        <row r="46">
          <cell r="G46" t="str">
            <v>NETTOYAGE SOL CUISINE ANNEXE (4 X AN)</v>
          </cell>
          <cell r="H46">
            <v>1</v>
          </cell>
          <cell r="I46">
            <v>0.25</v>
          </cell>
          <cell r="J46">
            <v>210</v>
          </cell>
          <cell r="K46">
            <v>2.1217999999999999</v>
          </cell>
          <cell r="L46">
            <v>111.39449999999999</v>
          </cell>
        </row>
        <row r="47">
          <cell r="G47" t="str">
            <v>NETTOYAGE SOLS SALLE THERMOFORME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F48">
            <v>0</v>
          </cell>
          <cell r="G48" t="str">
            <v>NETTOYAGE VITRES INTERIEUR  (nbre murs)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F49">
            <v>0</v>
          </cell>
          <cell r="G49" t="str">
            <v>NETTOYAGE VITRES EXTERIEUR (nbre murs)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F50">
            <v>0</v>
          </cell>
          <cell r="G50" t="str">
            <v>NETTOYAGE MOQUETTE (aspirateur)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F51">
            <v>0</v>
          </cell>
          <cell r="G51" t="str">
            <v>NETTOYAGE MOQUETTE (shampoing)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F52">
            <v>0</v>
          </cell>
          <cell r="G52" t="str">
            <v>DESINFECTION DESINSECTISATION</v>
          </cell>
          <cell r="H52">
            <v>1</v>
          </cell>
          <cell r="I52">
            <v>8.3333333333333329E-2</v>
          </cell>
          <cell r="J52">
            <v>1</v>
          </cell>
          <cell r="K52">
            <v>350</v>
          </cell>
          <cell r="L52">
            <v>29.166666666666664</v>
          </cell>
        </row>
        <row r="53">
          <cell r="G53" t="str">
            <v>DECHETS (LOC CONTAINER, DESTRUCTION, ENLEVEMENT)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F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F56">
            <v>0</v>
          </cell>
          <cell r="G56" t="str">
            <v>NETTOYAGE FACADE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F57">
            <v>0</v>
          </cell>
          <cell r="G57" t="str">
            <v>EAU</v>
          </cell>
          <cell r="H57">
            <v>1</v>
          </cell>
          <cell r="I57">
            <v>12</v>
          </cell>
          <cell r="J57">
            <v>5775</v>
          </cell>
          <cell r="K57">
            <v>3.5</v>
          </cell>
          <cell r="L57">
            <v>242.55</v>
          </cell>
        </row>
        <row r="58">
          <cell r="F58">
            <v>0</v>
          </cell>
          <cell r="G58" t="str">
            <v>EDF ABONNEMENT &amp; CONSOMMATION</v>
          </cell>
          <cell r="H58">
            <v>1</v>
          </cell>
          <cell r="I58">
            <v>8.3333333333333329E-2</v>
          </cell>
          <cell r="J58">
            <v>1</v>
          </cell>
          <cell r="K58">
            <v>15000</v>
          </cell>
          <cell r="L58">
            <v>1250</v>
          </cell>
        </row>
        <row r="59">
          <cell r="F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F60">
            <v>16.694489457994692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F61">
            <v>0</v>
          </cell>
          <cell r="G61" t="str">
            <v>GAZ CONSOMMATION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F62">
            <v>0</v>
          </cell>
          <cell r="G62" t="str">
            <v>CHAUFFAGE / CLIMATISATION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4">
          <cell r="F64">
            <v>0</v>
          </cell>
        </row>
        <row r="65">
          <cell r="F65">
            <v>0</v>
          </cell>
          <cell r="G65" t="str">
            <v>PRODUITS ENTRETIEN</v>
          </cell>
          <cell r="H65">
            <v>1</v>
          </cell>
          <cell r="I65">
            <v>1</v>
          </cell>
          <cell r="J65">
            <v>5775</v>
          </cell>
          <cell r="K65">
            <v>0.05</v>
          </cell>
          <cell r="L65">
            <v>288.75</v>
          </cell>
        </row>
        <row r="66">
          <cell r="F66">
            <v>0</v>
          </cell>
          <cell r="G66" t="str">
            <v>PRODUITS LESSIVIELS</v>
          </cell>
          <cell r="H66">
            <v>1</v>
          </cell>
          <cell r="I66">
            <v>1</v>
          </cell>
          <cell r="J66">
            <v>5775</v>
          </cell>
          <cell r="K66">
            <v>0.03</v>
          </cell>
          <cell r="L66">
            <v>173.25</v>
          </cell>
        </row>
        <row r="67">
          <cell r="F67">
            <v>0</v>
          </cell>
          <cell r="G67" t="str">
            <v>SELS  ADOUCISSEURS</v>
          </cell>
          <cell r="H67">
            <v>1</v>
          </cell>
          <cell r="I67">
            <v>1</v>
          </cell>
          <cell r="J67">
            <v>5775</v>
          </cell>
          <cell r="K67">
            <v>0.01</v>
          </cell>
          <cell r="L67">
            <v>57.75</v>
          </cell>
        </row>
        <row r="69">
          <cell r="G69" t="str">
            <v>SERVIETTES PAPIER</v>
          </cell>
          <cell r="H69">
            <v>1</v>
          </cell>
          <cell r="I69">
            <v>1.5</v>
          </cell>
          <cell r="J69">
            <v>5775</v>
          </cell>
          <cell r="K69">
            <v>1.7000000000000001E-2</v>
          </cell>
          <cell r="L69">
            <v>147.26250000000002</v>
          </cell>
        </row>
        <row r="70">
          <cell r="F70">
            <v>0</v>
          </cell>
          <cell r="G70" t="str">
            <v>NAPPES PAPIER DAMASSE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F71">
            <v>0</v>
          </cell>
          <cell r="G71" t="str">
            <v>SERVIETTES OUATOSE 2 PLIS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F72">
            <v>0</v>
          </cell>
          <cell r="G72" t="str">
            <v>SET TABLE OUATOSE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F73">
            <v>0</v>
          </cell>
          <cell r="G73" t="str">
            <v>SERVIETTES DUNI 41X41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G74" t="str">
            <v>NAPPES DUNI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G75" t="str">
            <v>SERVIETTES TISSU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F76">
            <v>0</v>
          </cell>
          <cell r="G76" t="str">
            <v>NAPPES TISSU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8">
          <cell r="G78" t="str">
            <v>TENUES PERSONNEL</v>
          </cell>
          <cell r="H78">
            <v>1</v>
          </cell>
          <cell r="L78">
            <v>360</v>
          </cell>
        </row>
        <row r="79">
          <cell r="F79">
            <v>0</v>
          </cell>
        </row>
        <row r="80">
          <cell r="F80">
            <v>0</v>
          </cell>
          <cell r="G80" t="str">
            <v xml:space="preserve">TENUE CUISINE </v>
          </cell>
          <cell r="H80">
            <v>1</v>
          </cell>
          <cell r="I80">
            <v>4</v>
          </cell>
          <cell r="J80">
            <v>1</v>
          </cell>
          <cell r="K80">
            <v>50</v>
          </cell>
        </row>
        <row r="81">
          <cell r="F81">
            <v>0</v>
          </cell>
          <cell r="G81" t="str">
            <v>TENUE  PLONGE</v>
          </cell>
          <cell r="H81">
            <v>1</v>
          </cell>
          <cell r="I81">
            <v>2</v>
          </cell>
          <cell r="J81">
            <v>1</v>
          </cell>
          <cell r="K81">
            <v>40</v>
          </cell>
        </row>
        <row r="82">
          <cell r="G82" t="str">
            <v>TENUE EMPLOYE SERVICE</v>
          </cell>
          <cell r="H82">
            <v>1</v>
          </cell>
          <cell r="I82">
            <v>1</v>
          </cell>
          <cell r="J82">
            <v>1</v>
          </cell>
          <cell r="K82">
            <v>80</v>
          </cell>
        </row>
        <row r="83">
          <cell r="G83" t="str">
            <v>TENUE HOTESSE</v>
          </cell>
          <cell r="H83">
            <v>1</v>
          </cell>
          <cell r="I83">
            <v>0</v>
          </cell>
          <cell r="J83">
            <v>1</v>
          </cell>
          <cell r="K83">
            <v>0</v>
          </cell>
        </row>
        <row r="84">
          <cell r="F84">
            <v>0</v>
          </cell>
          <cell r="G84" t="str">
            <v>COSTUME CHEF D'UNITE</v>
          </cell>
          <cell r="H84">
            <v>1</v>
          </cell>
          <cell r="I84">
            <v>0</v>
          </cell>
          <cell r="J84">
            <v>1</v>
          </cell>
          <cell r="K84">
            <v>0</v>
          </cell>
        </row>
        <row r="85">
          <cell r="F85">
            <v>0</v>
          </cell>
          <cell r="G85" t="str">
            <v>CALOTS, TOQUES, GANTS</v>
          </cell>
          <cell r="H85">
            <v>1</v>
          </cell>
          <cell r="I85">
            <v>7</v>
          </cell>
          <cell r="J85">
            <v>21</v>
          </cell>
          <cell r="K85">
            <v>0.14530200000000001</v>
          </cell>
          <cell r="L85">
            <v>21.359394000000002</v>
          </cell>
        </row>
        <row r="86">
          <cell r="F86">
            <v>0</v>
          </cell>
          <cell r="G86" t="str">
            <v>CHAUSSURES DE SECURITE</v>
          </cell>
          <cell r="H86">
            <v>1</v>
          </cell>
          <cell r="I86">
            <v>7</v>
          </cell>
          <cell r="J86">
            <v>0.125</v>
          </cell>
          <cell r="K86">
            <v>50</v>
          </cell>
          <cell r="L86">
            <v>43.75</v>
          </cell>
        </row>
        <row r="87">
          <cell r="F87">
            <v>19918.475965836547</v>
          </cell>
          <cell r="G87" t="str">
            <v>VISITES MEDICALES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G88" t="str">
            <v>PHARMACIE</v>
          </cell>
          <cell r="H88">
            <v>1</v>
          </cell>
          <cell r="I88">
            <v>8.3333333333333329E-2</v>
          </cell>
          <cell r="J88">
            <v>1</v>
          </cell>
          <cell r="K88">
            <v>75</v>
          </cell>
          <cell r="L88">
            <v>6.25</v>
          </cell>
        </row>
        <row r="89">
          <cell r="G89" t="str">
            <v>CARTES ORANGES</v>
          </cell>
          <cell r="H89">
            <v>1</v>
          </cell>
          <cell r="I89">
            <v>0.5</v>
          </cell>
          <cell r="J89">
            <v>7</v>
          </cell>
          <cell r="K89">
            <v>65</v>
          </cell>
          <cell r="L89">
            <v>227.5</v>
          </cell>
        </row>
        <row r="90">
          <cell r="G90" t="str">
            <v>PACKAGE SECURITE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G91" t="str">
            <v>INVESTISSEMENTS</v>
          </cell>
          <cell r="H91">
            <v>1</v>
          </cell>
          <cell r="I91">
            <v>28670</v>
          </cell>
          <cell r="K91" t="str">
            <v>Coût mensuel</v>
          </cell>
          <cell r="L91">
            <v>545.96645671477006</v>
          </cell>
        </row>
        <row r="94">
          <cell r="G94" t="str">
            <v>COTISATION / VA</v>
          </cell>
          <cell r="H94">
            <v>1</v>
          </cell>
          <cell r="I94">
            <v>1</v>
          </cell>
          <cell r="J94">
            <v>8.0999999999999996E-3</v>
          </cell>
          <cell r="K94">
            <v>44121.030018528101</v>
          </cell>
          <cell r="L94">
            <v>357.38034315007758</v>
          </cell>
        </row>
        <row r="95">
          <cell r="G95" t="str">
            <v>SOL SUR SITE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G96" t="str">
            <v>FOURNITURES DE BUREAU</v>
          </cell>
          <cell r="H96">
            <v>1</v>
          </cell>
          <cell r="I96">
            <v>8.3333333333333329E-2</v>
          </cell>
          <cell r="J96">
            <v>1</v>
          </cell>
          <cell r="K96">
            <v>325</v>
          </cell>
          <cell r="L96">
            <v>27.083333333333332</v>
          </cell>
        </row>
        <row r="97">
          <cell r="G97" t="str">
            <v>AFFRANCHISSEMENT PTT</v>
          </cell>
          <cell r="H97">
            <v>1</v>
          </cell>
          <cell r="I97">
            <v>8.3333333333333329E-2</v>
          </cell>
          <cell r="J97">
            <v>1</v>
          </cell>
          <cell r="K97">
            <v>270</v>
          </cell>
          <cell r="L97">
            <v>22.5</v>
          </cell>
        </row>
        <row r="98">
          <cell r="G98" t="str">
            <v>DOCUMENTS ADMINISTRATIFS</v>
          </cell>
          <cell r="H98">
            <v>1</v>
          </cell>
          <cell r="I98">
            <v>8.3333333333333329E-2</v>
          </cell>
          <cell r="J98">
            <v>1</v>
          </cell>
          <cell r="K98">
            <v>220</v>
          </cell>
          <cell r="L98">
            <v>18.333333333333332</v>
          </cell>
        </row>
        <row r="99">
          <cell r="G99" t="str">
            <v>TELEPHONE ABONNEMENT</v>
          </cell>
          <cell r="H99">
            <v>1</v>
          </cell>
          <cell r="I99">
            <v>0.5</v>
          </cell>
          <cell r="J99">
            <v>1</v>
          </cell>
          <cell r="K99">
            <v>40</v>
          </cell>
          <cell r="L99">
            <v>20</v>
          </cell>
        </row>
        <row r="100">
          <cell r="G100" t="str">
            <v>TELEPHONE COMMUNICATION</v>
          </cell>
          <cell r="H100">
            <v>1</v>
          </cell>
          <cell r="I100">
            <v>0.5</v>
          </cell>
          <cell r="J100">
            <v>1</v>
          </cell>
          <cell r="K100">
            <v>180</v>
          </cell>
          <cell r="L100">
            <v>90</v>
          </cell>
        </row>
        <row r="101">
          <cell r="G101" t="str">
            <v>ANALYSES BACTERIOLOGIQUES</v>
          </cell>
          <cell r="H101">
            <v>1</v>
          </cell>
          <cell r="I101">
            <v>1</v>
          </cell>
          <cell r="J101">
            <v>8.3333333333333329E-2</v>
          </cell>
          <cell r="K101">
            <v>1700</v>
          </cell>
          <cell r="L101">
            <v>141.66666666666666</v>
          </cell>
        </row>
        <row r="102">
          <cell r="G102" t="str">
            <v>ANALYSES COPRO,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G104" t="str">
            <v>ENGAGEMENT QUALITE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G105" t="str">
            <v>FOURNITURES CAISSE ENREGISTREUSE</v>
          </cell>
          <cell r="H105">
            <v>1</v>
          </cell>
          <cell r="I105">
            <v>8.3333333333333329E-2</v>
          </cell>
          <cell r="J105">
            <v>1</v>
          </cell>
          <cell r="K105">
            <v>300</v>
          </cell>
          <cell r="L105">
            <v>25</v>
          </cell>
        </row>
        <row r="106">
          <cell r="G106" t="str">
            <v>ENTRETIEN CAISSE ENREGISTREUSE</v>
          </cell>
          <cell r="H106">
            <v>1</v>
          </cell>
          <cell r="I106">
            <v>8.3333333333333329E-2</v>
          </cell>
          <cell r="J106">
            <v>0.151</v>
          </cell>
          <cell r="K106">
            <v>28670</v>
          </cell>
          <cell r="L106">
            <v>360.7641666666666</v>
          </cell>
        </row>
        <row r="107">
          <cell r="G107" t="str">
            <v>INVESTISSEMENT BADGES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G108" t="str">
            <v>RENOUVELLEMENT BADGES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G109" t="str">
            <v>DECORATION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G110" t="str">
            <v>LITHOS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G111" t="str">
            <v>SIGNALETIQUE</v>
          </cell>
          <cell r="H111">
            <v>1</v>
          </cell>
          <cell r="I111">
            <v>2.7777777777777776E-2</v>
          </cell>
          <cell r="J111">
            <v>1</v>
          </cell>
          <cell r="K111">
            <v>2100</v>
          </cell>
          <cell r="L111">
            <v>58.333333333333329</v>
          </cell>
        </row>
        <row r="112">
          <cell r="G112" t="str">
            <v>AFFICHES ET SUPPORTS</v>
          </cell>
          <cell r="H112">
            <v>0</v>
          </cell>
          <cell r="I112">
            <v>0</v>
          </cell>
          <cell r="J112">
            <v>0</v>
          </cell>
          <cell r="K112">
            <v>250</v>
          </cell>
          <cell r="L112">
            <v>0</v>
          </cell>
        </row>
        <row r="113">
          <cell r="G113" t="str">
            <v>PROVISION ANIMATIONS</v>
          </cell>
          <cell r="H113">
            <v>1</v>
          </cell>
          <cell r="I113">
            <v>0.33333333333333331</v>
          </cell>
          <cell r="J113">
            <v>1</v>
          </cell>
          <cell r="K113">
            <v>720</v>
          </cell>
          <cell r="L113">
            <v>240</v>
          </cell>
        </row>
        <row r="114">
          <cell r="G114" t="str">
            <v>LOCATION VL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G115" t="str">
            <v xml:space="preserve">ESSENCE 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G116" t="str">
            <v>LOCATION 3,5 TONNES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G117" t="str">
            <v>GAZ OIL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G118" t="str">
            <v>MACHINE A CAFE LOCATION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G119" t="str">
            <v>DIVERS</v>
          </cell>
        </row>
        <row r="120">
          <cell r="G120" t="str">
            <v>DIVERS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theme="0" tint="-0.249977111117893"/>
    <pageSetUpPr fitToPage="1"/>
  </sheetPr>
  <dimension ref="B1:O8"/>
  <sheetViews>
    <sheetView tabSelected="1" zoomScale="70" zoomScaleNormal="70" workbookViewId="0">
      <selection activeCell="C7" sqref="C7"/>
    </sheetView>
  </sheetViews>
  <sheetFormatPr baseColWidth="10" defaultColWidth="11.42578125" defaultRowHeight="18" x14ac:dyDescent="0.35"/>
  <cols>
    <col min="1" max="1" width="1.28515625" style="1" customWidth="1"/>
    <col min="2" max="2" width="28.85546875" style="2" customWidth="1"/>
    <col min="3" max="3" width="19.42578125" style="1" customWidth="1"/>
    <col min="4" max="4" width="13.140625" style="1" bestFit="1" customWidth="1"/>
    <col min="5" max="12" width="13.42578125" style="1" bestFit="1" customWidth="1"/>
    <col min="13" max="13" width="14.5703125" style="1" bestFit="1" customWidth="1"/>
    <col min="14" max="14" width="14.28515625" style="1" bestFit="1" customWidth="1"/>
    <col min="15" max="15" width="14.5703125" style="1" bestFit="1" customWidth="1"/>
    <col min="16" max="16384" width="11.42578125" style="1"/>
  </cols>
  <sheetData>
    <row r="1" spans="2:15" s="4" customFormat="1" ht="32.25" x14ac:dyDescent="0.6">
      <c r="B1" s="5" t="s">
        <v>20</v>
      </c>
      <c r="C1" s="5"/>
    </row>
    <row r="3" spans="2:15" s="39" customFormat="1" ht="43.5" x14ac:dyDescent="0.4">
      <c r="B3" s="38"/>
      <c r="D3" s="40" t="s">
        <v>0</v>
      </c>
      <c r="E3" s="40" t="s">
        <v>1</v>
      </c>
      <c r="F3" s="40" t="s">
        <v>2</v>
      </c>
      <c r="G3" s="40" t="s">
        <v>3</v>
      </c>
      <c r="H3" s="40" t="s">
        <v>4</v>
      </c>
      <c r="I3" s="40" t="s">
        <v>5</v>
      </c>
      <c r="J3" s="40" t="s">
        <v>9</v>
      </c>
      <c r="K3" s="40" t="s">
        <v>10</v>
      </c>
      <c r="L3" s="40" t="s">
        <v>11</v>
      </c>
      <c r="M3" s="40" t="s">
        <v>12</v>
      </c>
      <c r="N3" s="40" t="s">
        <v>16</v>
      </c>
      <c r="O3" s="40" t="s">
        <v>17</v>
      </c>
    </row>
    <row r="4" spans="2:15" ht="61.5" customHeight="1" x14ac:dyDescent="0.35">
      <c r="B4" s="56" t="s">
        <v>22</v>
      </c>
      <c r="C4" s="44" t="s">
        <v>34</v>
      </c>
      <c r="D4" s="41">
        <v>0</v>
      </c>
      <c r="E4" s="41">
        <f>D5+1</f>
        <v>201</v>
      </c>
      <c r="F4" s="41">
        <f>E5+1</f>
        <v>401</v>
      </c>
      <c r="G4" s="41">
        <f t="shared" ref="G4:O5" si="0">F4+100</f>
        <v>501</v>
      </c>
      <c r="H4" s="41">
        <f t="shared" si="0"/>
        <v>601</v>
      </c>
      <c r="I4" s="41">
        <f t="shared" si="0"/>
        <v>701</v>
      </c>
      <c r="J4" s="41">
        <f t="shared" si="0"/>
        <v>801</v>
      </c>
      <c r="K4" s="41">
        <f t="shared" si="0"/>
        <v>901</v>
      </c>
      <c r="L4" s="41">
        <f t="shared" si="0"/>
        <v>1001</v>
      </c>
      <c r="M4" s="41">
        <f t="shared" si="0"/>
        <v>1101</v>
      </c>
      <c r="N4" s="41">
        <f t="shared" si="0"/>
        <v>1201</v>
      </c>
      <c r="O4" s="41">
        <f t="shared" si="0"/>
        <v>1301</v>
      </c>
    </row>
    <row r="5" spans="2:15" ht="61.5" customHeight="1" x14ac:dyDescent="0.35">
      <c r="B5" s="56"/>
      <c r="C5" s="45" t="s">
        <v>35</v>
      </c>
      <c r="D5" s="3">
        <v>200</v>
      </c>
      <c r="E5" s="3">
        <v>400</v>
      </c>
      <c r="F5" s="3">
        <f t="shared" ref="F5" si="1">E5+100</f>
        <v>500</v>
      </c>
      <c r="G5" s="3">
        <f t="shared" si="0"/>
        <v>600</v>
      </c>
      <c r="H5" s="3">
        <f t="shared" si="0"/>
        <v>700</v>
      </c>
      <c r="I5" s="3">
        <f t="shared" si="0"/>
        <v>800</v>
      </c>
      <c r="J5" s="3">
        <f t="shared" si="0"/>
        <v>900</v>
      </c>
      <c r="K5" s="3">
        <f t="shared" si="0"/>
        <v>1000</v>
      </c>
      <c r="L5" s="3">
        <f t="shared" si="0"/>
        <v>1100</v>
      </c>
      <c r="M5" s="3">
        <f t="shared" si="0"/>
        <v>1200</v>
      </c>
      <c r="N5" s="3">
        <f t="shared" si="0"/>
        <v>1300</v>
      </c>
      <c r="O5" s="3">
        <f t="shared" si="0"/>
        <v>1400</v>
      </c>
    </row>
    <row r="6" spans="2:15" ht="61.5" customHeight="1" x14ac:dyDescent="0.35">
      <c r="B6" s="56"/>
      <c r="C6" s="46" t="s">
        <v>36</v>
      </c>
      <c r="D6" s="42">
        <f>((D4+D5)-1)/2</f>
        <v>99.5</v>
      </c>
      <c r="E6" s="42">
        <f>((E4+E5)-1)/2</f>
        <v>300</v>
      </c>
      <c r="F6" s="42">
        <f>((F4+F5)-1)/2</f>
        <v>450</v>
      </c>
      <c r="G6" s="42">
        <f t="shared" ref="G6:O6" si="2">((G4+G5)-1)/2</f>
        <v>550</v>
      </c>
      <c r="H6" s="42">
        <f t="shared" si="2"/>
        <v>650</v>
      </c>
      <c r="I6" s="42">
        <f t="shared" si="2"/>
        <v>750</v>
      </c>
      <c r="J6" s="42">
        <f t="shared" si="2"/>
        <v>850</v>
      </c>
      <c r="K6" s="42">
        <f t="shared" si="2"/>
        <v>950</v>
      </c>
      <c r="L6" s="42">
        <f t="shared" si="2"/>
        <v>1050</v>
      </c>
      <c r="M6" s="42">
        <f t="shared" si="2"/>
        <v>1150</v>
      </c>
      <c r="N6" s="42">
        <f t="shared" si="2"/>
        <v>1250</v>
      </c>
      <c r="O6" s="42">
        <f t="shared" si="2"/>
        <v>1350</v>
      </c>
    </row>
    <row r="8" spans="2:15" x14ac:dyDescent="0.35">
      <c r="J8" s="43"/>
    </row>
  </sheetData>
  <customSheetViews>
    <customSheetView guid="{86B7C514-101E-4A81-9668-DEF1E38F01A1}" scale="70" topLeftCell="A4">
      <selection activeCell="C10" sqref="C10"/>
      <pageMargins left="0.23622047244094491" right="0.23622047244094491" top="0.74803149606299213" bottom="0.74803149606299213" header="0.31496062992125984" footer="0.31496062992125984"/>
      <printOptions horizontalCentered="1"/>
      <pageSetup paperSize="9" scale="80" fitToHeight="3" orientation="landscape" r:id="rId1"/>
    </customSheetView>
  </customSheetViews>
  <mergeCells count="1">
    <mergeCell ref="B4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landscape" r:id="rId2"/>
  <headerFooter>
    <oddFooter>&amp;L&amp;F
&amp;A&amp;CConfidentiel&amp;R&amp;P/&amp;N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FFC001"/>
  </sheetPr>
  <dimension ref="B1:Z22"/>
  <sheetViews>
    <sheetView showGridLines="0" zoomScale="90" zoomScaleNormal="90" zoomScaleSheetLayoutView="70" workbookViewId="0">
      <pane xSplit="3" ySplit="4" topLeftCell="D5" activePane="bottomRight" state="frozen"/>
      <selection pane="topRight" activeCell="D1" sqref="D1"/>
      <selection pane="bottomLeft" activeCell="A11" sqref="A11"/>
      <selection pane="bottomRight" activeCell="M4" sqref="M4"/>
    </sheetView>
  </sheetViews>
  <sheetFormatPr baseColWidth="10" defaultColWidth="11.42578125" defaultRowHeight="18" x14ac:dyDescent="0.35"/>
  <cols>
    <col min="1" max="1" width="1.42578125" style="6" customWidth="1"/>
    <col min="2" max="2" width="15.140625" style="6" customWidth="1"/>
    <col min="3" max="3" width="12.42578125" style="6" customWidth="1"/>
    <col min="4" max="4" width="12.140625" style="6" customWidth="1"/>
    <col min="5" max="5" width="11.5703125" style="10" customWidth="1"/>
    <col min="6" max="6" width="11.28515625" style="10" customWidth="1"/>
    <col min="7" max="10" width="20.5703125" style="25" customWidth="1"/>
    <col min="11" max="11" width="21.5703125" style="25" customWidth="1"/>
    <col min="12" max="12" width="20.5703125" style="25" customWidth="1"/>
    <col min="13" max="13" width="23.5703125" style="6" customWidth="1"/>
    <col min="14" max="14" width="5.85546875" style="6" customWidth="1"/>
    <col min="15" max="16384" width="11.42578125" style="6"/>
  </cols>
  <sheetData>
    <row r="1" spans="2:26" s="11" customFormat="1" ht="30" customHeight="1" x14ac:dyDescent="0.35">
      <c r="B1" s="37" t="s">
        <v>18</v>
      </c>
      <c r="C1" s="12"/>
      <c r="D1" s="13"/>
      <c r="E1" s="14"/>
      <c r="F1" s="14"/>
      <c r="G1" s="15"/>
      <c r="H1" s="16"/>
      <c r="I1" s="17"/>
      <c r="J1" s="16"/>
      <c r="K1" s="16"/>
      <c r="L1" s="16"/>
      <c r="M1" s="18"/>
      <c r="N1" s="32"/>
      <c r="O1" s="32"/>
      <c r="P1" s="19"/>
      <c r="Q1" s="19"/>
    </row>
    <row r="2" spans="2:26" s="8" customFormat="1" x14ac:dyDescent="0.35">
      <c r="E2" s="9"/>
      <c r="F2" s="9"/>
      <c r="G2" s="20"/>
      <c r="H2" s="21"/>
      <c r="I2" s="21"/>
      <c r="J2" s="21"/>
      <c r="K2" s="21"/>
      <c r="L2" s="21"/>
      <c r="M2" s="22"/>
      <c r="N2" s="33"/>
      <c r="O2" s="33"/>
      <c r="P2" s="7"/>
      <c r="Q2" s="7"/>
    </row>
    <row r="3" spans="2:26" ht="18.75" thickBot="1" x14ac:dyDescent="0.4">
      <c r="E3" s="23"/>
      <c r="F3" s="23"/>
      <c r="G3" s="24"/>
      <c r="H3" s="24"/>
      <c r="I3" s="24"/>
      <c r="Z3" s="6" t="s">
        <v>7</v>
      </c>
    </row>
    <row r="4" spans="2:26" s="26" customFormat="1" ht="55.5" customHeight="1" x14ac:dyDescent="0.25">
      <c r="B4" s="27" t="s">
        <v>19</v>
      </c>
      <c r="C4" s="51" t="s">
        <v>23</v>
      </c>
      <c r="D4" s="50" t="s">
        <v>13</v>
      </c>
      <c r="E4" s="50" t="s">
        <v>14</v>
      </c>
      <c r="F4" s="50" t="s">
        <v>15</v>
      </c>
      <c r="G4" s="34" t="s">
        <v>24</v>
      </c>
      <c r="H4" s="34" t="s">
        <v>25</v>
      </c>
      <c r="I4" s="34" t="s">
        <v>26</v>
      </c>
      <c r="J4" s="34" t="s">
        <v>27</v>
      </c>
      <c r="K4" s="34" t="s">
        <v>28</v>
      </c>
      <c r="L4" s="35" t="s">
        <v>21</v>
      </c>
      <c r="M4" s="48" t="s">
        <v>33</v>
      </c>
    </row>
    <row r="5" spans="2:26" ht="26.1" customHeight="1" x14ac:dyDescent="0.35">
      <c r="B5" s="29" t="str">
        <f>'Tranches de fréquentation'!D3</f>
        <v>Tranche 1</v>
      </c>
      <c r="C5" s="30">
        <f>'Tranches de fréquentation'!D6</f>
        <v>99.5</v>
      </c>
      <c r="D5" s="55">
        <f>COUNTIF(G5:L5,"ouvert")</f>
        <v>2</v>
      </c>
      <c r="E5" s="54">
        <f>COUNTIF(G5:L5,"fermé")</f>
        <v>4</v>
      </c>
      <c r="F5" s="52">
        <v>2</v>
      </c>
      <c r="G5" s="31" t="s">
        <v>8</v>
      </c>
      <c r="H5" s="31" t="s">
        <v>6</v>
      </c>
      <c r="I5" s="31" t="s">
        <v>6</v>
      </c>
      <c r="J5" s="31" t="s">
        <v>8</v>
      </c>
      <c r="K5" s="31" t="s">
        <v>8</v>
      </c>
      <c r="L5" s="31" t="s">
        <v>8</v>
      </c>
      <c r="M5" s="47" t="s">
        <v>29</v>
      </c>
    </row>
    <row r="6" spans="2:26" ht="26.1" customHeight="1" x14ac:dyDescent="0.35">
      <c r="B6" s="29" t="str">
        <f>'Tranches de fréquentation'!E3</f>
        <v>Tranche 2</v>
      </c>
      <c r="C6" s="30">
        <f>'Tranches de fréquentation'!E6</f>
        <v>300</v>
      </c>
      <c r="D6" s="55">
        <f t="shared" ref="D6:D16" si="0">COUNTIF(G6:L6,"ouvert")</f>
        <v>3</v>
      </c>
      <c r="E6" s="54">
        <f>COUNTIF(G6:L6,"fermé")</f>
        <v>3</v>
      </c>
      <c r="F6" s="52">
        <v>3</v>
      </c>
      <c r="G6" s="31" t="s">
        <v>8</v>
      </c>
      <c r="H6" s="31" t="s">
        <v>6</v>
      </c>
      <c r="I6" s="31" t="s">
        <v>6</v>
      </c>
      <c r="J6" s="31" t="s">
        <v>6</v>
      </c>
      <c r="K6" s="31" t="s">
        <v>8</v>
      </c>
      <c r="L6" s="31" t="s">
        <v>8</v>
      </c>
      <c r="M6" s="47" t="s">
        <v>30</v>
      </c>
    </row>
    <row r="7" spans="2:26" ht="26.1" customHeight="1" x14ac:dyDescent="0.35">
      <c r="B7" s="29" t="str">
        <f>'Tranches de fréquentation'!F3</f>
        <v>Tranche 3</v>
      </c>
      <c r="C7" s="30">
        <f>'Tranches de fréquentation'!F6</f>
        <v>450</v>
      </c>
      <c r="D7" s="55">
        <f t="shared" si="0"/>
        <v>4</v>
      </c>
      <c r="E7" s="54">
        <f t="shared" ref="E7:E16" si="1">COUNTIF(G7:L7,"fermé")</f>
        <v>2</v>
      </c>
      <c r="F7" s="52">
        <v>3</v>
      </c>
      <c r="G7" s="31" t="s">
        <v>8</v>
      </c>
      <c r="H7" s="31" t="s">
        <v>6</v>
      </c>
      <c r="I7" s="31" t="s">
        <v>6</v>
      </c>
      <c r="J7" s="31" t="s">
        <v>6</v>
      </c>
      <c r="K7" s="31" t="s">
        <v>6</v>
      </c>
      <c r="L7" s="31" t="s">
        <v>8</v>
      </c>
      <c r="M7" s="47" t="s">
        <v>30</v>
      </c>
    </row>
    <row r="8" spans="2:26" ht="26.1" customHeight="1" x14ac:dyDescent="0.35">
      <c r="B8" s="29" t="str">
        <f>'Tranches de fréquentation'!G3</f>
        <v>Tranche 4</v>
      </c>
      <c r="C8" s="30">
        <f>'Tranches de fréquentation'!G6</f>
        <v>550</v>
      </c>
      <c r="D8" s="55">
        <f t="shared" si="0"/>
        <v>5</v>
      </c>
      <c r="E8" s="54">
        <f t="shared" si="1"/>
        <v>1</v>
      </c>
      <c r="F8" s="52">
        <v>4</v>
      </c>
      <c r="G8" s="31" t="s">
        <v>6</v>
      </c>
      <c r="H8" s="31" t="s">
        <v>6</v>
      </c>
      <c r="I8" s="31" t="s">
        <v>6</v>
      </c>
      <c r="J8" s="31" t="s">
        <v>6</v>
      </c>
      <c r="K8" s="31" t="s">
        <v>6</v>
      </c>
      <c r="L8" s="31" t="s">
        <v>8</v>
      </c>
      <c r="M8" s="47" t="s">
        <v>30</v>
      </c>
    </row>
    <row r="9" spans="2:26" ht="31.5" x14ac:dyDescent="0.35">
      <c r="B9" s="29" t="str">
        <f>'Tranches de fréquentation'!H3</f>
        <v>Tranche 5</v>
      </c>
      <c r="C9" s="30">
        <f>'Tranches de fréquentation'!H6</f>
        <v>650</v>
      </c>
      <c r="D9" s="55">
        <f t="shared" si="0"/>
        <v>6</v>
      </c>
      <c r="E9" s="54">
        <f t="shared" si="1"/>
        <v>0</v>
      </c>
      <c r="F9" s="52">
        <v>5</v>
      </c>
      <c r="G9" s="31" t="s">
        <v>6</v>
      </c>
      <c r="H9" s="31" t="s">
        <v>6</v>
      </c>
      <c r="I9" s="31" t="s">
        <v>6</v>
      </c>
      <c r="J9" s="31" t="s">
        <v>6</v>
      </c>
      <c r="K9" s="31" t="s">
        <v>6</v>
      </c>
      <c r="L9" s="31" t="s">
        <v>6</v>
      </c>
      <c r="M9" s="47" t="s">
        <v>31</v>
      </c>
    </row>
    <row r="10" spans="2:26" ht="31.5" x14ac:dyDescent="0.35">
      <c r="B10" s="29" t="str">
        <f>'Tranches de fréquentation'!I3</f>
        <v>Tranche 6</v>
      </c>
      <c r="C10" s="30">
        <f>'Tranches de fréquentation'!I6</f>
        <v>750</v>
      </c>
      <c r="D10" s="55">
        <f t="shared" si="0"/>
        <v>6</v>
      </c>
      <c r="E10" s="54">
        <f t="shared" si="1"/>
        <v>0</v>
      </c>
      <c r="F10" s="52">
        <v>5</v>
      </c>
      <c r="G10" s="31" t="s">
        <v>6</v>
      </c>
      <c r="H10" s="31" t="s">
        <v>6</v>
      </c>
      <c r="I10" s="31" t="s">
        <v>6</v>
      </c>
      <c r="J10" s="31" t="s">
        <v>6</v>
      </c>
      <c r="K10" s="31" t="s">
        <v>6</v>
      </c>
      <c r="L10" s="36" t="s">
        <v>6</v>
      </c>
      <c r="M10" s="47" t="s">
        <v>32</v>
      </c>
    </row>
    <row r="11" spans="2:26" ht="31.5" x14ac:dyDescent="0.35">
      <c r="B11" s="29" t="str">
        <f>'Tranches de fréquentation'!J3</f>
        <v>Tranche 7</v>
      </c>
      <c r="C11" s="30">
        <f>'Tranches de fréquentation'!J6</f>
        <v>850</v>
      </c>
      <c r="D11" s="55">
        <f t="shared" si="0"/>
        <v>6</v>
      </c>
      <c r="E11" s="54">
        <f t="shared" si="1"/>
        <v>0</v>
      </c>
      <c r="F11" s="52">
        <v>5</v>
      </c>
      <c r="G11" s="31" t="s">
        <v>6</v>
      </c>
      <c r="H11" s="31" t="s">
        <v>6</v>
      </c>
      <c r="I11" s="31" t="s">
        <v>6</v>
      </c>
      <c r="J11" s="31" t="s">
        <v>6</v>
      </c>
      <c r="K11" s="31" t="s">
        <v>6</v>
      </c>
      <c r="L11" s="36" t="s">
        <v>6</v>
      </c>
      <c r="M11" s="47" t="s">
        <v>32</v>
      </c>
    </row>
    <row r="12" spans="2:26" ht="31.5" x14ac:dyDescent="0.35">
      <c r="B12" s="29" t="str">
        <f>'Tranches de fréquentation'!K3</f>
        <v>Tranche 8</v>
      </c>
      <c r="C12" s="30">
        <f>'Tranches de fréquentation'!K6</f>
        <v>950</v>
      </c>
      <c r="D12" s="55">
        <f t="shared" si="0"/>
        <v>6</v>
      </c>
      <c r="E12" s="54">
        <f t="shared" si="1"/>
        <v>0</v>
      </c>
      <c r="F12" s="52">
        <v>5</v>
      </c>
      <c r="G12" s="31" t="s">
        <v>6</v>
      </c>
      <c r="H12" s="31" t="s">
        <v>6</v>
      </c>
      <c r="I12" s="31" t="s">
        <v>6</v>
      </c>
      <c r="J12" s="31" t="s">
        <v>6</v>
      </c>
      <c r="K12" s="31" t="s">
        <v>6</v>
      </c>
      <c r="L12" s="36" t="s">
        <v>6</v>
      </c>
      <c r="M12" s="47" t="s">
        <v>32</v>
      </c>
    </row>
    <row r="13" spans="2:26" ht="31.5" x14ac:dyDescent="0.35">
      <c r="B13" s="29" t="str">
        <f>'Tranches de fréquentation'!L3</f>
        <v>Tranche 9</v>
      </c>
      <c r="C13" s="30">
        <f>'Tranches de fréquentation'!L6</f>
        <v>1050</v>
      </c>
      <c r="D13" s="55">
        <f t="shared" si="0"/>
        <v>6</v>
      </c>
      <c r="E13" s="54">
        <f t="shared" si="1"/>
        <v>0</v>
      </c>
      <c r="F13" s="52">
        <v>5</v>
      </c>
      <c r="G13" s="31" t="s">
        <v>6</v>
      </c>
      <c r="H13" s="31" t="s">
        <v>6</v>
      </c>
      <c r="I13" s="31" t="s">
        <v>6</v>
      </c>
      <c r="J13" s="31" t="s">
        <v>6</v>
      </c>
      <c r="K13" s="31" t="s">
        <v>6</v>
      </c>
      <c r="L13" s="36" t="s">
        <v>6</v>
      </c>
      <c r="M13" s="47" t="s">
        <v>32</v>
      </c>
    </row>
    <row r="14" spans="2:26" ht="31.5" x14ac:dyDescent="0.35">
      <c r="B14" s="29" t="str">
        <f>'Tranches de fréquentation'!M3</f>
        <v>Tranche 10</v>
      </c>
      <c r="C14" s="30">
        <f>'Tranches de fréquentation'!M6</f>
        <v>1150</v>
      </c>
      <c r="D14" s="55">
        <f t="shared" si="0"/>
        <v>6</v>
      </c>
      <c r="E14" s="54">
        <f t="shared" si="1"/>
        <v>0</v>
      </c>
      <c r="F14" s="52">
        <v>5</v>
      </c>
      <c r="G14" s="31" t="s">
        <v>6</v>
      </c>
      <c r="H14" s="31" t="s">
        <v>6</v>
      </c>
      <c r="I14" s="31" t="s">
        <v>6</v>
      </c>
      <c r="J14" s="31" t="s">
        <v>6</v>
      </c>
      <c r="K14" s="31" t="s">
        <v>6</v>
      </c>
      <c r="L14" s="36" t="s">
        <v>6</v>
      </c>
      <c r="M14" s="47" t="s">
        <v>32</v>
      </c>
    </row>
    <row r="15" spans="2:26" ht="31.5" x14ac:dyDescent="0.35">
      <c r="B15" s="29" t="str">
        <f>'Tranches de fréquentation'!N3</f>
        <v>Tranche 11</v>
      </c>
      <c r="C15" s="30">
        <f>'Tranches de fréquentation'!N6</f>
        <v>1250</v>
      </c>
      <c r="D15" s="55">
        <f t="shared" si="0"/>
        <v>6</v>
      </c>
      <c r="E15" s="54">
        <f t="shared" si="1"/>
        <v>0</v>
      </c>
      <c r="F15" s="52">
        <v>5</v>
      </c>
      <c r="G15" s="31" t="s">
        <v>6</v>
      </c>
      <c r="H15" s="31" t="s">
        <v>6</v>
      </c>
      <c r="I15" s="31" t="s">
        <v>6</v>
      </c>
      <c r="J15" s="31" t="s">
        <v>6</v>
      </c>
      <c r="K15" s="31" t="s">
        <v>6</v>
      </c>
      <c r="L15" s="36" t="s">
        <v>6</v>
      </c>
      <c r="M15" s="47" t="s">
        <v>32</v>
      </c>
    </row>
    <row r="16" spans="2:26" ht="32.25" thickBot="1" x14ac:dyDescent="0.4">
      <c r="B16" s="29" t="str">
        <f>'Tranches de fréquentation'!O3</f>
        <v>Tranche 12</v>
      </c>
      <c r="C16" s="30">
        <f>'Tranches de fréquentation'!O6</f>
        <v>1350</v>
      </c>
      <c r="D16" s="55">
        <f t="shared" si="0"/>
        <v>6</v>
      </c>
      <c r="E16" s="54">
        <f t="shared" si="1"/>
        <v>0</v>
      </c>
      <c r="F16" s="52">
        <v>5</v>
      </c>
      <c r="G16" s="31" t="s">
        <v>6</v>
      </c>
      <c r="H16" s="31" t="s">
        <v>6</v>
      </c>
      <c r="I16" s="31" t="s">
        <v>6</v>
      </c>
      <c r="J16" s="31" t="s">
        <v>6</v>
      </c>
      <c r="K16" s="31" t="s">
        <v>6</v>
      </c>
      <c r="L16" s="36" t="s">
        <v>6</v>
      </c>
      <c r="M16" s="49" t="s">
        <v>32</v>
      </c>
    </row>
    <row r="17" spans="2:13" x14ac:dyDescent="0.35">
      <c r="B17" s="8"/>
      <c r="C17" s="8"/>
      <c r="D17" s="8"/>
      <c r="E17" s="8"/>
      <c r="F17" s="8"/>
      <c r="G17" s="28"/>
      <c r="H17" s="28"/>
      <c r="I17" s="28"/>
      <c r="J17" s="28"/>
      <c r="K17" s="28"/>
      <c r="L17" s="28"/>
      <c r="M17" s="28"/>
    </row>
    <row r="18" spans="2:13" x14ac:dyDescent="0.35">
      <c r="G18" s="53"/>
    </row>
    <row r="20" spans="2:13" x14ac:dyDescent="0.35">
      <c r="G20" s="6"/>
    </row>
    <row r="21" spans="2:13" x14ac:dyDescent="0.35">
      <c r="G21" s="6"/>
    </row>
    <row r="22" spans="2:13" x14ac:dyDescent="0.35">
      <c r="G22" s="6"/>
    </row>
  </sheetData>
  <customSheetViews>
    <customSheetView guid="{86B7C514-101E-4A81-9668-DEF1E38F01A1}" scale="90">
      <pane xSplit="6" topLeftCell="G1" activePane="topRight" state="frozen"/>
      <selection pane="topRight" activeCell="F16" sqref="F16"/>
      <colBreaks count="1" manualBreakCount="1">
        <brk id="12" max="24" man="1"/>
      </colBreaks>
      <pageMargins left="0" right="0" top="0.74803149606299213" bottom="0.74803149606299213" header="0.31496062992125984" footer="0.31496062992125984"/>
      <printOptions horizontalCentered="1"/>
      <pageSetup paperSize="9" scale="65" fitToHeight="3" orientation="landscape" r:id="rId1"/>
    </customSheetView>
  </customSheetViews>
  <conditionalFormatting sqref="G12:L16 G5:L10">
    <cfRule type="containsText" dxfId="3" priority="4" operator="containsText" text="fermé">
      <formula>NOT(ISERROR(SEARCH("fermé",G5)))</formula>
    </cfRule>
    <cfRule type="containsText" dxfId="2" priority="3" operator="containsText" text="ouvert">
      <formula>NOT(ISERROR(SEARCH("ouvert",G5)))</formula>
    </cfRule>
  </conditionalFormatting>
  <conditionalFormatting sqref="G11:L11">
    <cfRule type="containsText" dxfId="1" priority="1" operator="containsText" text="ouvert">
      <formula>NOT(ISERROR(SEARCH("ouvert",G11)))</formula>
    </cfRule>
    <cfRule type="containsText" dxfId="0" priority="2" operator="containsText" text="fermé">
      <formula>NOT(ISERROR(SEARCH("fermé",G11)))</formula>
    </cfRule>
  </conditionalFormatting>
  <printOptions horizontalCentered="1" verticalCentered="1"/>
  <pageMargins left="0" right="0" top="0.23622047244094491" bottom="0.70866141732283472" header="0.15748031496062992" footer="0.15748031496062992"/>
  <pageSetup paperSize="9" scale="65" orientation="landscape" r:id="rId2"/>
  <headerFooter scaleWithDoc="0">
    <oddFooter>&amp;L&amp;F
&amp;A&amp;CConfidentiel&amp;R&amp;P/&amp;N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C44C1474C97C4A99BFB97D3633E0E8" ma:contentTypeVersion="12" ma:contentTypeDescription="Crée un document." ma:contentTypeScope="" ma:versionID="358786cfe303addefd6b787e0ebbbd2b">
  <xsd:schema xmlns:xsd="http://www.w3.org/2001/XMLSchema" xmlns:xs="http://www.w3.org/2001/XMLSchema" xmlns:p="http://schemas.microsoft.com/office/2006/metadata/properties" xmlns:ns2="ef27ffef-dd73-4066-9188-6f8f63e3fb19" xmlns:ns3="a92ac026-9768-4cf6-be6a-a701a6ae0274" targetNamespace="http://schemas.microsoft.com/office/2006/metadata/properties" ma:root="true" ma:fieldsID="bc5a050b10585f98b3447ef554c37a5d" ns2:_="" ns3:_="">
    <xsd:import namespace="ef27ffef-dd73-4066-9188-6f8f63e3fb19"/>
    <xsd:import namespace="a92ac026-9768-4cf6-be6a-a701a6ae02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7ffef-dd73-4066-9188-6f8f63e3fb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ac026-9768-4cf6-be6a-a701a6ae027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D269E4-FDCD-448A-936F-1C58B70B54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4FCAF7-E141-4B56-A411-FF4C3F2B2F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7ffef-dd73-4066-9188-6f8f63e3fb19"/>
    <ds:schemaRef ds:uri="a92ac026-9768-4cf6-be6a-a701a6ae02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3DBA27-E5C4-40D2-AE37-59085306D018}">
  <ds:schemaRefs>
    <ds:schemaRef ds:uri="ef27ffef-dd73-4066-9188-6f8f63e3fb19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a92ac026-9768-4cf6-be6a-a701a6ae027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Tranches de fréquentation</vt:lpstr>
      <vt:lpstr>Ouverture stands et fluidité</vt:lpstr>
      <vt:lpstr>'Ouverture stands et fluidité'!Impression_des_titres</vt:lpstr>
      <vt:lpstr>'Ouverture stands et fluidité'!Zone_d_impression</vt:lpstr>
      <vt:lpstr>'Tranches de fréquentation'!Zone_d_impression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SPM</dc:creator>
  <cp:lastModifiedBy>GONCALVES Maud</cp:lastModifiedBy>
  <cp:lastPrinted>2024-12-09T10:38:28Z</cp:lastPrinted>
  <dcterms:created xsi:type="dcterms:W3CDTF">2010-03-12T13:37:49Z</dcterms:created>
  <dcterms:modified xsi:type="dcterms:W3CDTF">2025-01-13T13:54:21Z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0x01010053C44C1474C97C4A99BFB97D3633E0E8</vt:lpwstr>
  </property>
</Properties>
</file>